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ESTADOS DE INGRESOS Y EGRESOS PENDIENT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5" i="1"/>
  <c r="D53" i="1"/>
  <c r="D51" i="1"/>
  <c r="D45" i="1"/>
  <c r="D29" i="1"/>
  <c r="D12" i="1"/>
  <c r="D5" i="1"/>
  <c r="B58" i="1"/>
  <c r="B36" i="1"/>
  <c r="B31" i="1"/>
  <c r="B28" i="1"/>
  <c r="B26" i="1"/>
  <c r="B23" i="1"/>
  <c r="B9" i="1"/>
  <c r="B5" i="1"/>
  <c r="B29" i="1"/>
  <c r="B25" i="1"/>
  <c r="B19" i="1"/>
  <c r="B18" i="1"/>
  <c r="B12" i="1"/>
  <c r="B11" i="1"/>
  <c r="B7" i="1"/>
  <c r="B6" i="1"/>
</calcChain>
</file>

<file path=xl/sharedStrings.xml><?xml version="1.0" encoding="utf-8"?>
<sst xmlns="http://schemas.openxmlformats.org/spreadsheetml/2006/main" count="96" uniqueCount="92">
  <si>
    <t>MUNICIPIO DE SAN JUANITO DE ESCOBEDO JALISCO</t>
  </si>
  <si>
    <t>DEL 1 AL 30 DE SEPTIEMBRE DE 2020</t>
  </si>
  <si>
    <t>C  O  N  C  E  P  T  O</t>
  </si>
  <si>
    <t>SUBTOTAL</t>
  </si>
  <si>
    <t>TOTAL</t>
  </si>
  <si>
    <t>I M P U E S T O S</t>
  </si>
  <si>
    <t>PREDIOS URBANOS</t>
  </si>
  <si>
    <t>PREDIOS RUSTICOS</t>
  </si>
  <si>
    <t>AVISO DE TRANSMISION PATRIMONIAL</t>
  </si>
  <si>
    <t>D E R E C H O S</t>
  </si>
  <si>
    <t>PUESTOS PERMANENTES Y EVENTUALES</t>
  </si>
  <si>
    <t>LICENCIAS DE GIROS COMERCIALES</t>
  </si>
  <si>
    <t>LICENCIAS DE CONSTRUCCION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</si>
  <si>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</si>
  <si>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</si>
  <si>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</si>
  <si>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</si>
  <si>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</si>
  <si>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</si>
  <si>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</si>
  <si>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</si>
  <si>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</si>
  <si>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</si>
  <si>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</si>
  <si>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</si>
  <si>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</si>
  <si>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</si>
  <si>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</si>
  <si>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</si>
  <si>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</si>
  <si>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</si>
  <si>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</si>
  <si>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</si>
  <si>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>RENDIMIENTOS FINANCIEROS DE INFRAESTRUCTURA</t>
  </si>
  <si>
    <t xml:space="preserve"> FONDO DE FORTALECIMIENTO MUNICIPAL</t>
  </si>
  <si>
    <t>C O N V E N I O S</t>
  </si>
  <si>
    <t>FOCOCI</t>
  </si>
  <si>
    <t>BARIOS DE PAZ</t>
  </si>
  <si>
    <t>SERVICIOS PERSONALES</t>
  </si>
  <si>
    <t>DIETAS</t>
  </si>
  <si>
    <t>SUELDOS BASE PERSONAL PERMANENTE</t>
  </si>
  <si>
    <t>SUELDOS BASE PERSONAL EVENTUAL</t>
  </si>
  <si>
    <t>HORAS EXTRAORDINARIAS</t>
  </si>
  <si>
    <t>INDEMNIZACIONES</t>
  </si>
  <si>
    <t>OTRAS PRESTACIONES SOCIALES Y ECONOMICAS</t>
  </si>
  <si>
    <t>MATERIALES Y SUMINISTROS</t>
  </si>
  <si>
    <t>MATERIALES, UTILES Y EQUIPOS MENORES DE OFICINA</t>
  </si>
  <si>
    <t>MATERIALES, UTILES Y EQUIPOS MENORES DE TECNOLOGIAS DE LA INFORMACION</t>
  </si>
  <si>
    <t>MATERIAL DE LIMPIEZA</t>
  </si>
  <si>
    <t>MATERIALES PARA EL REGISTRO E IDENTIFICACION DE BIENES Y PERSONAS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</si>
  <si>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</si>
  <si>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</si>
  <si>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</si>
  <si>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</si>
  <si>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</si>
  <si>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</si>
  <si>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OTROS PRODUCTOS QUIMICOS</t>
  </si>
  <si>
    <t>COMBUSTIBLES LUBRICANTES Y ADITIVOS</t>
  </si>
  <si>
    <t>VESTUARIO Y UNIFORMES</t>
  </si>
  <si>
    <t>HERRAMIENTAS MENORES</t>
  </si>
  <si>
    <t>REFACCIONES Y ACCS. MENORES DEVEQUIPO DE COMPUTO</t>
  </si>
  <si>
    <t>REFACCIONES Y ACCESORIOS MENORES DE MAQUINARIA Y OTROS EQUIPOS</t>
  </si>
  <si>
    <t>SERVICIOS GENERALES</t>
  </si>
  <si>
    <t>ENERGIA ELECTRICA</t>
  </si>
  <si>
    <t xml:space="preserve">GAS </t>
  </si>
  <si>
    <t>AGUA</t>
  </si>
  <si>
    <t>TELEFONIA TRADICIONAL</t>
  </si>
  <si>
    <t>ARRENDAMIENTO DE TERRENOS</t>
  </si>
  <si>
    <t>ARRENDAMIENTO DE MAQUINARIA, OTROS EQUIPOS Y HERRAMIENTAS</t>
  </si>
  <si>
    <t>SERVICIOS DE APOYO ADMINISTRATIVO, TRADUCCION, FOTOCOPIADO E IMPRESIÓN</t>
  </si>
  <si>
    <t>COMISIONES Y SERVICIOS BANCARIOS</t>
  </si>
  <si>
    <t>FLETES Y MANIOBRAS</t>
  </si>
  <si>
    <t>CONSERVACION Y MANTENIMIENTO MENOR DE INMUEBLES</t>
  </si>
  <si>
    <t>INSTALACION, REPARACION Y MANTENIMIENTO DE EQUIO DE COMPUTO</t>
  </si>
  <si>
    <t>REPARACION Y MANTENIMIENTO DE EQUIPO DE TRANSPORTE</t>
  </si>
  <si>
    <t>INSTALACION, REPARACION, Y MANTENIMIENTO DE MAQUINARIA Y OTROS EQ.</t>
  </si>
  <si>
    <t>VIATICOS EN EL PAIS</t>
  </si>
  <si>
    <t>GASTOS DE ORDEN SOCIAL Y CULTURAL</t>
  </si>
  <si>
    <t>TRANSFERENCIAS SUBSIDIOS Y OTRAS AYUDAS</t>
  </si>
  <si>
    <t>TRANSFERENCIAS AL DIF MUNICIPAL</t>
  </si>
  <si>
    <t>AYUDAS SOCIALES A PERSONAS</t>
  </si>
  <si>
    <t xml:space="preserve">BECAS Y OTRAS AYUDAS PARA PROGRAMAS DE CAPACITACION </t>
  </si>
  <si>
    <t>AYUDAS SOCIALES A INSTITUCIONES SIN FINES DE LUCRO</t>
  </si>
  <si>
    <t>JUBILACIONES</t>
  </si>
  <si>
    <t>BIENES MUEBLES E INMUEBLES</t>
  </si>
  <si>
    <t>EQUIPO MEDICO Y DE LBORATORIO</t>
  </si>
  <si>
    <t>INVERSION PUBLICA</t>
  </si>
  <si>
    <t>EDIFICACION NO HABITACIONAL</t>
  </si>
  <si>
    <t>DEUDA PUBLICA</t>
  </si>
  <si>
    <t>AMORTIZACION DE LA DEUDA PUBLICA</t>
  </si>
  <si>
    <t>INTERESES DE LA DEUDA PUBLICA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</si>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</sst>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43" fontId="6" fillId="0" borderId="4" xfId="1" applyFont="1" applyFill="1" applyBorder="1" applyAlignment="1">
      <alignment wrapText="1"/>
    </xf>
    <xf numFmtId="43" fontId="6" fillId="0" borderId="4" xfId="1" applyFont="1" applyBorder="1" applyAlignment="1">
      <alignment wrapText="1"/>
    </xf>
    <xf numFmtId="0" fontId="0" fillId="0" borderId="0" xfId="0" applyAlignment="1">
      <alignment wrapText="1"/>
    </xf>
    <xf numFmtId="0" fontId="9" fillId="0" borderId="4" xfId="0" applyFont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43" fontId="6" fillId="0" borderId="12" xfId="1" applyFont="1" applyBorder="1" applyAlignment="1">
      <alignment wrapText="1"/>
    </xf>
    <xf numFmtId="43" fontId="7" fillId="0" borderId="12" xfId="0" applyNumberFormat="1" applyFont="1" applyFill="1" applyBorder="1" applyAlignment="1">
      <alignment wrapText="1"/>
    </xf>
    <xf numFmtId="43" fontId="6" fillId="0" borderId="12" xfId="1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43" fontId="7" fillId="0" borderId="13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horizontal="right" wrapText="1"/>
    </xf>
    <xf numFmtId="43" fontId="7" fillId="2" borderId="14" xfId="1" applyFont="1" applyFill="1" applyBorder="1" applyAlignment="1">
      <alignment wrapText="1"/>
    </xf>
    <xf numFmtId="0" fontId="7" fillId="2" borderId="15" xfId="0" applyFont="1" applyFill="1" applyBorder="1" applyAlignment="1">
      <alignment horizontal="right"/>
    </xf>
    <xf numFmtId="43" fontId="7" fillId="2" borderId="16" xfId="1" applyFont="1" applyFill="1" applyBorder="1"/>
    <xf numFmtId="0" fontId="0" fillId="0" borderId="4" xfId="0" applyBorder="1" applyAlignment="1">
      <alignment wrapText="1"/>
    </xf>
    <xf numFmtId="0" fontId="9" fillId="0" borderId="3" xfId="0" applyFont="1" applyBorder="1" applyAlignment="1">
      <alignment wrapText="1"/>
    </xf>
    <xf numFmtId="0" fontId="5" fillId="3" borderId="6" xfId="0" applyFont="1" applyFill="1" applyBorder="1" applyAlignment="1">
      <alignment wrapText="1"/>
    </xf>
    <xf numFmtId="43" fontId="6" fillId="3" borderId="7" xfId="1" applyFont="1" applyFill="1" applyBorder="1" applyAlignment="1">
      <alignment wrapText="1"/>
    </xf>
    <xf numFmtId="0" fontId="5" fillId="3" borderId="6" xfId="0" applyFont="1" applyFill="1" applyBorder="1" applyAlignment="1">
      <alignment horizontal="left"/>
    </xf>
    <xf numFmtId="43" fontId="6" fillId="3" borderId="7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horizontal="left"/>
    </xf>
    <xf numFmtId="43" fontId="6" fillId="4" borderId="18" xfId="0" applyNumberFormat="1" applyFont="1" applyFill="1" applyBorder="1" applyAlignment="1">
      <alignment horizontal="center"/>
    </xf>
    <xf numFmtId="0" fontId="5" fillId="3" borderId="17" xfId="0" applyFont="1" applyFill="1" applyBorder="1" applyAlignment="1">
      <alignment wrapText="1"/>
    </xf>
    <xf numFmtId="43" fontId="6" fillId="4" borderId="18" xfId="0" applyNumberFormat="1" applyFont="1" applyFill="1" applyBorder="1" applyAlignment="1">
      <alignment horizontal="center" wrapText="1"/>
    </xf>
    <xf numFmtId="43" fontId="7" fillId="5" borderId="18" xfId="0" applyNumberFormat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topLeftCell="A43" workbookViewId="0">
      <selection activeCell="C44" sqref="C44"/>
    </sheetView>
  </sheetViews>
  <sheetFormatPr baseColWidth="10" defaultRowHeight="15" x14ac:dyDescent="0.25"/>
  <cols>
    <col min="1" max="1" width="38.42578125" customWidth="1"/>
    <col min="2" max="2" width="14.7109375" customWidth="1"/>
    <col min="3" max="3" width="36" customWidth="1"/>
    <col min="4" max="4" width="15" customWidth="1"/>
  </cols>
  <sheetData>
    <row r="1" spans="1:4" x14ac:dyDescent="0.25">
      <c r="A1" s="3" t="s">
        <v>0</v>
      </c>
      <c r="B1" s="4"/>
      <c r="C1" s="4"/>
      <c r="D1" s="4"/>
    </row>
    <row r="2" spans="1:4" ht="15.75" customHeight="1" x14ac:dyDescent="0.25">
      <c r="A2" s="1" t="s">
        <v>91</v>
      </c>
      <c r="B2" s="2"/>
      <c r="C2" s="2"/>
      <c r="D2" s="2"/>
    </row>
    <row r="3" spans="1:4" ht="15.75" thickBot="1" x14ac:dyDescent="0.3">
      <c r="A3" s="1" t="s">
        <v>1</v>
      </c>
      <c r="B3" s="2"/>
      <c r="C3" s="2"/>
      <c r="D3" s="2"/>
    </row>
    <row r="4" spans="1:4" x14ac:dyDescent="0.25">
      <c r="A4" s="10" t="s">
        <v>2</v>
      </c>
      <c r="B4" s="11" t="s">
        <v>3</v>
      </c>
      <c r="C4" s="12" t="s">
        <v>2</v>
      </c>
      <c r="D4" s="13" t="s">
        <v>3</v>
      </c>
    </row>
    <row r="5" spans="1:4" x14ac:dyDescent="0.25">
      <c r="A5" s="32" t="s">
        <v>5</v>
      </c>
      <c r="B5" s="31">
        <f>SUM(B6:B8)</f>
        <v>149246.20000000001</v>
      </c>
      <c r="C5" s="30" t="s">
        <v>38</v>
      </c>
      <c r="D5" s="33">
        <f>SUM(D6:D11)</f>
        <v>1409519.17</v>
      </c>
    </row>
    <row r="6" spans="1:4" s="8" customFormat="1" x14ac:dyDescent="0.25">
      <c r="A6" s="14" t="s">
        <v>6</v>
      </c>
      <c r="B6" s="6">
        <f>18379.27+1397.13+35517.81</f>
        <v>55294.21</v>
      </c>
      <c r="C6" s="5" t="s">
        <v>39</v>
      </c>
      <c r="D6" s="15">
        <v>216584</v>
      </c>
    </row>
    <row r="7" spans="1:4" s="8" customFormat="1" ht="26.25" x14ac:dyDescent="0.25">
      <c r="A7" s="14" t="s">
        <v>7</v>
      </c>
      <c r="B7" s="6">
        <f>1093.79+1093.79</f>
        <v>2187.58</v>
      </c>
      <c r="C7" s="5" t="s">
        <v>40</v>
      </c>
      <c r="D7" s="15">
        <v>632036.73</v>
      </c>
    </row>
    <row r="8" spans="1:4" s="8" customFormat="1" x14ac:dyDescent="0.25">
      <c r="A8" s="14" t="s">
        <v>8</v>
      </c>
      <c r="B8" s="6">
        <v>91764.41</v>
      </c>
      <c r="C8" s="5" t="s">
        <v>41</v>
      </c>
      <c r="D8" s="15">
        <v>479239.39</v>
      </c>
    </row>
    <row r="9" spans="1:4" s="8" customFormat="1" x14ac:dyDescent="0.25">
      <c r="A9" s="34" t="s">
        <v>9</v>
      </c>
      <c r="B9" s="29">
        <f>SUM(B10:B22)</f>
        <v>111752.65999999999</v>
      </c>
      <c r="C9" s="5" t="s">
        <v>42</v>
      </c>
      <c r="D9" s="15">
        <v>58458.94</v>
      </c>
    </row>
    <row r="10" spans="1:4" s="8" customFormat="1" x14ac:dyDescent="0.25">
      <c r="A10" s="14" t="s">
        <v>10</v>
      </c>
      <c r="B10" s="6">
        <v>10230</v>
      </c>
      <c r="C10" s="5" t="s">
        <v>43</v>
      </c>
      <c r="D10" s="15">
        <v>12761.71</v>
      </c>
    </row>
    <row r="11" spans="1:4" s="8" customFormat="1" ht="26.25" x14ac:dyDescent="0.25">
      <c r="A11" s="14" t="s">
        <v>11</v>
      </c>
      <c r="B11" s="6">
        <f>8878+1411+698</f>
        <v>10987</v>
      </c>
      <c r="C11" s="5" t="s">
        <v>44</v>
      </c>
      <c r="D11" s="15">
        <v>10438.4</v>
      </c>
    </row>
    <row r="12" spans="1:4" s="8" customFormat="1" x14ac:dyDescent="0.25">
      <c r="A12" s="14" t="s">
        <v>12</v>
      </c>
      <c r="B12" s="6">
        <f>200</f>
        <v>200</v>
      </c>
      <c r="C12" s="28" t="s">
        <v>45</v>
      </c>
      <c r="D12" s="35">
        <f>SUM(D13:D28)</f>
        <v>307513.37999999995</v>
      </c>
    </row>
    <row r="13" spans="1:4" s="8" customFormat="1" ht="26.25" x14ac:dyDescent="0.25">
      <c r="A13" s="14" t="s">
        <v>13</v>
      </c>
      <c r="B13" s="6">
        <v>285</v>
      </c>
      <c r="C13" s="5" t="s">
        <v>46</v>
      </c>
      <c r="D13" s="16">
        <v>16632.45</v>
      </c>
    </row>
    <row r="14" spans="1:4" s="8" customFormat="1" ht="39" x14ac:dyDescent="0.25">
      <c r="A14" s="14" t="s">
        <v>14</v>
      </c>
      <c r="B14" s="6">
        <v>435</v>
      </c>
      <c r="C14" s="5" t="s">
        <v>47</v>
      </c>
      <c r="D14" s="16">
        <v>11199.93</v>
      </c>
    </row>
    <row r="15" spans="1:4" s="8" customFormat="1" x14ac:dyDescent="0.25">
      <c r="A15" s="14" t="s">
        <v>15</v>
      </c>
      <c r="B15" s="6">
        <v>48259.49</v>
      </c>
      <c r="C15" s="5" t="s">
        <v>48</v>
      </c>
      <c r="D15" s="15">
        <v>2183</v>
      </c>
    </row>
    <row r="16" spans="1:4" s="8" customFormat="1" ht="39" x14ac:dyDescent="0.25">
      <c r="A16" s="14" t="s">
        <v>16</v>
      </c>
      <c r="B16" s="6">
        <v>12534.93</v>
      </c>
      <c r="C16" s="5" t="s">
        <v>49</v>
      </c>
      <c r="D16" s="15">
        <v>35032</v>
      </c>
    </row>
    <row r="17" spans="1:4" s="8" customFormat="1" ht="26.25" x14ac:dyDescent="0.25">
      <c r="A17" s="14" t="s">
        <v>17</v>
      </c>
      <c r="B17" s="6">
        <v>1880.24</v>
      </c>
      <c r="C17" s="5" t="s">
        <v>50</v>
      </c>
      <c r="D17" s="15">
        <v>10660</v>
      </c>
    </row>
    <row r="18" spans="1:4" s="8" customFormat="1" ht="26.25" x14ac:dyDescent="0.25">
      <c r="A18" s="14" t="s">
        <v>18</v>
      </c>
      <c r="B18" s="6">
        <f>10264+84+84+198</f>
        <v>10630</v>
      </c>
      <c r="C18" s="5" t="s">
        <v>51</v>
      </c>
      <c r="D18" s="15">
        <v>3650.46</v>
      </c>
    </row>
    <row r="19" spans="1:4" s="8" customFormat="1" x14ac:dyDescent="0.25">
      <c r="A19" s="14" t="s">
        <v>19</v>
      </c>
      <c r="B19" s="6">
        <f>13052-84-84-198-987</f>
        <v>11699</v>
      </c>
      <c r="C19" s="5" t="s">
        <v>52</v>
      </c>
      <c r="D19" s="15">
        <v>8456.4</v>
      </c>
    </row>
    <row r="20" spans="1:4" s="8" customFormat="1" ht="26.25" x14ac:dyDescent="0.25">
      <c r="A20" s="14" t="s">
        <v>20</v>
      </c>
      <c r="B20" s="6">
        <v>987</v>
      </c>
      <c r="C20" s="5" t="s">
        <v>53</v>
      </c>
      <c r="D20" s="15">
        <v>2955.58</v>
      </c>
    </row>
    <row r="21" spans="1:4" s="8" customFormat="1" ht="26.25" x14ac:dyDescent="0.25">
      <c r="A21" s="14" t="s">
        <v>21</v>
      </c>
      <c r="B21" s="6">
        <v>2030</v>
      </c>
      <c r="C21" s="5" t="s">
        <v>54</v>
      </c>
      <c r="D21" s="15">
        <v>1270</v>
      </c>
    </row>
    <row r="22" spans="1:4" s="8" customFormat="1" ht="26.25" x14ac:dyDescent="0.25">
      <c r="A22" s="14" t="s">
        <v>22</v>
      </c>
      <c r="B22" s="6">
        <v>1595</v>
      </c>
      <c r="C22" s="5" t="s">
        <v>55</v>
      </c>
      <c r="D22" s="15">
        <v>3605.44</v>
      </c>
    </row>
    <row r="23" spans="1:4" s="8" customFormat="1" x14ac:dyDescent="0.25">
      <c r="A23" s="34" t="s">
        <v>23</v>
      </c>
      <c r="B23" s="29">
        <f>SUM(B24:B25)</f>
        <v>9542.820000000007</v>
      </c>
      <c r="C23" s="5" t="s">
        <v>56</v>
      </c>
      <c r="D23" s="17">
        <v>20512.86</v>
      </c>
    </row>
    <row r="24" spans="1:4" s="8" customFormat="1" ht="26.25" x14ac:dyDescent="0.25">
      <c r="A24" s="14" t="s">
        <v>24</v>
      </c>
      <c r="B24" s="6">
        <v>7250</v>
      </c>
      <c r="C24" s="5" t="s">
        <v>57</v>
      </c>
      <c r="D24" s="15">
        <v>173586.93</v>
      </c>
    </row>
    <row r="25" spans="1:4" s="8" customFormat="1" x14ac:dyDescent="0.25">
      <c r="A25" s="14" t="s">
        <v>25</v>
      </c>
      <c r="B25" s="6">
        <f>97227.82-94935</f>
        <v>2292.820000000007</v>
      </c>
      <c r="C25" s="5" t="s">
        <v>58</v>
      </c>
      <c r="D25" s="15">
        <v>15546.48</v>
      </c>
    </row>
    <row r="26" spans="1:4" s="8" customFormat="1" x14ac:dyDescent="0.25">
      <c r="A26" s="34" t="s">
        <v>26</v>
      </c>
      <c r="B26" s="29">
        <f>SUM(B27)</f>
        <v>10225.44</v>
      </c>
      <c r="C26" s="5" t="s">
        <v>59</v>
      </c>
      <c r="D26" s="15">
        <v>300.67</v>
      </c>
    </row>
    <row r="27" spans="1:4" s="8" customFormat="1" ht="26.25" x14ac:dyDescent="0.25">
      <c r="A27" s="14" t="s">
        <v>27</v>
      </c>
      <c r="B27" s="6">
        <v>10225.44</v>
      </c>
      <c r="C27" s="5" t="s">
        <v>60</v>
      </c>
      <c r="D27" s="15">
        <v>1422.18</v>
      </c>
    </row>
    <row r="28" spans="1:4" s="8" customFormat="1" ht="26.25" x14ac:dyDescent="0.25">
      <c r="A28" s="34" t="s">
        <v>28</v>
      </c>
      <c r="B28" s="29">
        <f>SUM(B29:B30)</f>
        <v>2155275.36</v>
      </c>
      <c r="C28" s="5" t="s">
        <v>61</v>
      </c>
      <c r="D28" s="15">
        <v>499</v>
      </c>
    </row>
    <row r="29" spans="1:4" s="8" customFormat="1" x14ac:dyDescent="0.25">
      <c r="A29" s="14" t="s">
        <v>29</v>
      </c>
      <c r="B29" s="7">
        <f>1761308.44+387686.12</f>
        <v>2148994.56</v>
      </c>
      <c r="C29" s="28" t="s">
        <v>62</v>
      </c>
      <c r="D29" s="35">
        <f>SUM(D30:D44)</f>
        <v>413989.86000000004</v>
      </c>
    </row>
    <row r="30" spans="1:4" s="8" customFormat="1" x14ac:dyDescent="0.25">
      <c r="A30" s="14" t="s">
        <v>30</v>
      </c>
      <c r="B30" s="7">
        <v>6280.8</v>
      </c>
      <c r="C30" s="5" t="s">
        <v>63</v>
      </c>
      <c r="D30" s="17">
        <v>271346</v>
      </c>
    </row>
    <row r="31" spans="1:4" s="8" customFormat="1" x14ac:dyDescent="0.25">
      <c r="A31" s="34" t="s">
        <v>31</v>
      </c>
      <c r="B31" s="29">
        <f>SUM(B32:B35)</f>
        <v>1059898.29</v>
      </c>
      <c r="C31" s="5" t="s">
        <v>64</v>
      </c>
      <c r="D31" s="17">
        <v>517.20000000000005</v>
      </c>
    </row>
    <row r="32" spans="1:4" s="8" customFormat="1" ht="26.25" x14ac:dyDescent="0.25">
      <c r="A32" s="14" t="s">
        <v>32</v>
      </c>
      <c r="B32" s="7">
        <v>495170.8</v>
      </c>
      <c r="C32" s="5" t="s">
        <v>65</v>
      </c>
      <c r="D32" s="17">
        <v>1870</v>
      </c>
    </row>
    <row r="33" spans="1:4" s="8" customFormat="1" ht="26.25" x14ac:dyDescent="0.25">
      <c r="A33" s="14" t="s">
        <v>33</v>
      </c>
      <c r="B33" s="7">
        <v>471.22</v>
      </c>
      <c r="C33" s="5" t="s">
        <v>66</v>
      </c>
      <c r="D33" s="16">
        <v>6712</v>
      </c>
    </row>
    <row r="34" spans="1:4" s="8" customFormat="1" ht="26.25" x14ac:dyDescent="0.25">
      <c r="A34" s="18" t="s">
        <v>34</v>
      </c>
      <c r="B34" s="7">
        <v>563595.67000000004</v>
      </c>
      <c r="C34" s="5" t="s">
        <v>67</v>
      </c>
      <c r="D34" s="15">
        <v>5000</v>
      </c>
    </row>
    <row r="35" spans="1:4" s="8" customFormat="1" ht="26.25" x14ac:dyDescent="0.25">
      <c r="A35" s="14" t="s">
        <v>33</v>
      </c>
      <c r="B35" s="7">
        <v>660.6</v>
      </c>
      <c r="C35" s="5" t="s">
        <v>68</v>
      </c>
      <c r="D35" s="15">
        <v>2552</v>
      </c>
    </row>
    <row r="36" spans="1:4" s="8" customFormat="1" ht="39" x14ac:dyDescent="0.25">
      <c r="A36" s="34" t="s">
        <v>35</v>
      </c>
      <c r="B36" s="29">
        <f>SUM(B37:B38)</f>
        <v>3400000</v>
      </c>
      <c r="C36" s="5" t="s">
        <v>69</v>
      </c>
      <c r="D36" s="15">
        <v>6707.12</v>
      </c>
    </row>
    <row r="37" spans="1:4" s="8" customFormat="1" x14ac:dyDescent="0.25">
      <c r="A37" s="18" t="s">
        <v>36</v>
      </c>
      <c r="B37" s="6">
        <v>2400000</v>
      </c>
      <c r="C37" s="5" t="s">
        <v>70</v>
      </c>
      <c r="D37" s="15">
        <v>1475.52</v>
      </c>
    </row>
    <row r="38" spans="1:4" s="8" customFormat="1" x14ac:dyDescent="0.25">
      <c r="A38" s="18" t="s">
        <v>37</v>
      </c>
      <c r="B38" s="6">
        <v>1000000</v>
      </c>
      <c r="C38" s="5" t="s">
        <v>71</v>
      </c>
      <c r="D38" s="15">
        <v>5012</v>
      </c>
    </row>
    <row r="39" spans="1:4" s="8" customFormat="1" ht="26.25" x14ac:dyDescent="0.25">
      <c r="A39" s="19"/>
      <c r="B39" s="26"/>
      <c r="C39" s="5" t="s">
        <v>72</v>
      </c>
      <c r="D39" s="15">
        <v>23350.49</v>
      </c>
    </row>
    <row r="40" spans="1:4" s="8" customFormat="1" ht="39" x14ac:dyDescent="0.25">
      <c r="A40" s="20"/>
      <c r="B40" s="9"/>
      <c r="C40" s="5" t="s">
        <v>73</v>
      </c>
      <c r="D40" s="15">
        <v>1798</v>
      </c>
    </row>
    <row r="41" spans="1:4" s="8" customFormat="1" ht="26.25" x14ac:dyDescent="0.25">
      <c r="A41" s="20"/>
      <c r="B41" s="9"/>
      <c r="C41" s="5" t="s">
        <v>74</v>
      </c>
      <c r="D41" s="17">
        <v>34334.699999999997</v>
      </c>
    </row>
    <row r="42" spans="1:4" s="8" customFormat="1" ht="39" x14ac:dyDescent="0.25">
      <c r="A42" s="20"/>
      <c r="B42" s="9"/>
      <c r="C42" s="5" t="s">
        <v>75</v>
      </c>
      <c r="D42" s="15">
        <v>6464.36</v>
      </c>
    </row>
    <row r="43" spans="1:4" s="8" customFormat="1" x14ac:dyDescent="0.25">
      <c r="A43" s="20"/>
      <c r="B43" s="9"/>
      <c r="C43" s="5" t="s">
        <v>76</v>
      </c>
      <c r="D43" s="15">
        <v>1205.28</v>
      </c>
    </row>
    <row r="44" spans="1:4" s="8" customFormat="1" x14ac:dyDescent="0.25">
      <c r="A44" s="20"/>
      <c r="B44" s="9"/>
      <c r="C44" s="5" t="s">
        <v>77</v>
      </c>
      <c r="D44" s="15">
        <v>45645.19</v>
      </c>
    </row>
    <row r="45" spans="1:4" s="8" customFormat="1" ht="26.25" x14ac:dyDescent="0.25">
      <c r="A45" s="20"/>
      <c r="B45" s="9"/>
      <c r="C45" s="28" t="s">
        <v>78</v>
      </c>
      <c r="D45" s="36">
        <f>SUM(D46:D50)</f>
        <v>141348</v>
      </c>
    </row>
    <row r="46" spans="1:4" s="8" customFormat="1" x14ac:dyDescent="0.25">
      <c r="A46" s="20"/>
      <c r="B46" s="9"/>
      <c r="C46" s="5" t="s">
        <v>79</v>
      </c>
      <c r="D46" s="15">
        <v>85500</v>
      </c>
    </row>
    <row r="47" spans="1:4" s="8" customFormat="1" x14ac:dyDescent="0.25">
      <c r="A47" s="20"/>
      <c r="B47" s="9"/>
      <c r="C47" s="5" t="s">
        <v>80</v>
      </c>
      <c r="D47" s="15">
        <v>4530</v>
      </c>
    </row>
    <row r="48" spans="1:4" s="8" customFormat="1" ht="26.25" x14ac:dyDescent="0.25">
      <c r="A48" s="20"/>
      <c r="B48" s="9"/>
      <c r="C48" s="5" t="s">
        <v>81</v>
      </c>
      <c r="D48" s="17">
        <v>4000</v>
      </c>
    </row>
    <row r="49" spans="1:4" s="8" customFormat="1" ht="26.25" x14ac:dyDescent="0.25">
      <c r="A49" s="20"/>
      <c r="B49" s="9"/>
      <c r="C49" s="5" t="s">
        <v>82</v>
      </c>
      <c r="D49" s="17">
        <v>21712</v>
      </c>
    </row>
    <row r="50" spans="1:4" s="8" customFormat="1" x14ac:dyDescent="0.25">
      <c r="A50" s="20"/>
      <c r="B50" s="9"/>
      <c r="C50" s="5" t="s">
        <v>83</v>
      </c>
      <c r="D50" s="15">
        <v>25606</v>
      </c>
    </row>
    <row r="51" spans="1:4" s="8" customFormat="1" x14ac:dyDescent="0.25">
      <c r="A51" s="20"/>
      <c r="B51" s="9"/>
      <c r="C51" s="28" t="s">
        <v>84</v>
      </c>
      <c r="D51" s="36">
        <f>SUM(D52)</f>
        <v>8900</v>
      </c>
    </row>
    <row r="52" spans="1:4" s="8" customFormat="1" x14ac:dyDescent="0.25">
      <c r="A52" s="20"/>
      <c r="B52" s="9"/>
      <c r="C52" s="5" t="s">
        <v>85</v>
      </c>
      <c r="D52" s="17">
        <v>8900</v>
      </c>
    </row>
    <row r="53" spans="1:4" s="8" customFormat="1" x14ac:dyDescent="0.25">
      <c r="A53" s="20"/>
      <c r="B53" s="9"/>
      <c r="C53" s="28" t="s">
        <v>86</v>
      </c>
      <c r="D53" s="36">
        <f>SUM(D54)</f>
        <v>405065.81</v>
      </c>
    </row>
    <row r="54" spans="1:4" s="8" customFormat="1" x14ac:dyDescent="0.25">
      <c r="A54" s="20"/>
      <c r="B54" s="9"/>
      <c r="C54" s="5" t="s">
        <v>87</v>
      </c>
      <c r="D54" s="15">
        <v>405065.81</v>
      </c>
    </row>
    <row r="55" spans="1:4" s="8" customFormat="1" x14ac:dyDescent="0.25">
      <c r="A55" s="20"/>
      <c r="B55" s="9"/>
      <c r="C55" s="28" t="s">
        <v>88</v>
      </c>
      <c r="D55" s="36">
        <f>SUM(D56:D57)</f>
        <v>193490.55</v>
      </c>
    </row>
    <row r="56" spans="1:4" s="8" customFormat="1" x14ac:dyDescent="0.25">
      <c r="A56" s="20"/>
      <c r="B56" s="9"/>
      <c r="C56" s="5" t="s">
        <v>89</v>
      </c>
      <c r="D56" s="15">
        <v>120738.2</v>
      </c>
    </row>
    <row r="57" spans="1:4" s="8" customFormat="1" x14ac:dyDescent="0.25">
      <c r="A57" s="20"/>
      <c r="B57" s="27"/>
      <c r="C57" s="5" t="s">
        <v>90</v>
      </c>
      <c r="D57" s="21">
        <v>72752.350000000006</v>
      </c>
    </row>
    <row r="58" spans="1:4" ht="15.75" thickBot="1" x14ac:dyDescent="0.3">
      <c r="A58" s="22" t="s">
        <v>4</v>
      </c>
      <c r="B58" s="23">
        <f>SUM(B5,B9,B23,B26,B28,B31,B36)</f>
        <v>6895940.7699999996</v>
      </c>
      <c r="C58" s="24" t="s">
        <v>4</v>
      </c>
      <c r="D58" s="25">
        <f>SUM(D5,D12,D29,D45,D51,D53,D55)</f>
        <v>2879826.7699999996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2021-03-18T20:41:34Z</cp:lastPrinted>
  <dcterms:created xsi:type="dcterms:W3CDTF">2021-03-18T20:31:50Z</dcterms:created>
  <dcterms:modified xsi:type="dcterms:W3CDTF">2021-03-18T20:41:55Z</dcterms:modified>
</cp:coreProperties>
</file>